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je\Downloads\"/>
    </mc:Choice>
  </mc:AlternateContent>
  <xr:revisionPtr revIDLastSave="0" documentId="13_ncr:1_{6B152C07-B012-4A9D-B856-75378ED105DD}" xr6:coauthVersionLast="47" xr6:coauthVersionMax="47" xr10:uidLastSave="{00000000-0000-0000-0000-000000000000}"/>
  <bookViews>
    <workbookView xWindow="28680" yWindow="-120" windowWidth="29040" windowHeight="15720" activeTab="3" xr2:uid="{00000000-000D-0000-FFFF-FFFF00000000}"/>
  </bookViews>
  <sheets>
    <sheet name="Portfolio Summary" sheetId="1" r:id="rId1"/>
    <sheet name="Risk Register" sheetId="2" r:id="rId2"/>
    <sheet name="Response Reference" sheetId="3" r:id="rId3"/>
    <sheet name="Showcase Dashboard"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4" l="1"/>
  <c r="E14" i="4"/>
  <c r="D14" i="4"/>
  <c r="C14" i="4"/>
  <c r="B14" i="4"/>
  <c r="F13" i="4"/>
  <c r="E13" i="4"/>
  <c r="D13" i="4"/>
  <c r="C13" i="4"/>
  <c r="B13" i="4"/>
  <c r="F12" i="4"/>
  <c r="E12" i="4"/>
  <c r="D12" i="4"/>
  <c r="C12" i="4"/>
  <c r="B12" i="4"/>
  <c r="F11" i="4"/>
  <c r="E11" i="4"/>
  <c r="D11" i="4"/>
  <c r="C11" i="4"/>
  <c r="B11" i="4"/>
  <c r="F10" i="4"/>
  <c r="E10" i="4"/>
  <c r="D10" i="4"/>
  <c r="C10" i="4"/>
  <c r="B10" i="4"/>
  <c r="K6" i="4"/>
  <c r="I6" i="4"/>
  <c r="G6" i="4"/>
  <c r="E6" i="4"/>
  <c r="C6" i="4"/>
  <c r="A6" i="4"/>
</calcChain>
</file>

<file path=xl/sharedStrings.xml><?xml version="1.0" encoding="utf-8"?>
<sst xmlns="http://schemas.openxmlformats.org/spreadsheetml/2006/main" count="318" uniqueCount="194">
  <si>
    <t>A E G I S   Q U A N T U M   T R U S T</t>
  </si>
  <si>
    <t>Risk Register Review | Scenario-Based GRC Portfolio Artifact</t>
  </si>
  <si>
    <t>Protecting what comes next.</t>
  </si>
  <si>
    <t>Executive Note</t>
  </si>
  <si>
    <t>This workbook is a simulated GRC portfolio artifact based on the existing Aegis Quantum Trust risk register. The polish is limited to spelling, grammar, punctuation, capitalization, header clarity, response label standardization, and public-facing presentation. The risk count, probability values, impact values, PI score logic, risk categories, and business meaning were preserved. The raw original workbook should remain private supporting evidence.</t>
  </si>
  <si>
    <t>Public portfolio use</t>
  </si>
  <si>
    <t>Use the polished register to demonstrate risk identification, scoring, response planning, and GRC documentation discipline.</t>
  </si>
  <si>
    <t>Private supporting evidence</t>
  </si>
  <si>
    <t>Keep the raw academic/source workbook private. Do not post detailed notes that include course template language or unpolished drafting.</t>
  </si>
  <si>
    <t>Controlled polish boundary</t>
  </si>
  <si>
    <t>No new risks were added. Scores and categories were not intentionally changed. Controls are framed as recommendations or response plans, not as implemented controls.</t>
  </si>
  <si>
    <t>Response labels standardized</t>
  </si>
  <si>
    <t>Mitigate, Monitor, Contingency, Accept, Transfer, or Avoid.</t>
  </si>
  <si>
    <t>Risk Severity Scale</t>
  </si>
  <si>
    <t>Low</t>
  </si>
  <si>
    <t>Moderate</t>
  </si>
  <si>
    <t>Elevated</t>
  </si>
  <si>
    <t>High</t>
  </si>
  <si>
    <t>Critical</t>
  </si>
  <si>
    <t>PI 1-4</t>
  </si>
  <si>
    <t>PI 5-9</t>
  </si>
  <si>
    <t>PI 10-14</t>
  </si>
  <si>
    <t>PI 15-19</t>
  </si>
  <si>
    <t>PI 20-25</t>
  </si>
  <si>
    <t>Controlled Polish Log</t>
  </si>
  <si>
    <t>Area</t>
  </si>
  <si>
    <t>Action Taken</t>
  </si>
  <si>
    <t>Headers</t>
  </si>
  <si>
    <t>Renamed the first column to Business Area / Line of Defense and standardized header capitalization.</t>
  </si>
  <si>
    <t>Response labels</t>
  </si>
  <si>
    <t>Standardized misspellings and variants to Mitigate, Monitor, and Contingency where applicable.</t>
  </si>
  <si>
    <t>Risk wording</t>
  </si>
  <si>
    <t>Corrected spelling, grammar, punctuation, and sentence structure while preserving the original business meaning.</t>
  </si>
  <si>
    <t>Zero-day wording</t>
  </si>
  <si>
    <t>Replaced zero day configuration issue with critical cloud configuration exposure because the workbook did not document a true zero-day vulnerability.</t>
  </si>
  <si>
    <t>Portfolio framing</t>
  </si>
  <si>
    <t>Added a summary note clarifying that the register is a simulated portfolio artifact, not a real client engagement.</t>
  </si>
  <si>
    <t>Risk Register Review — Polished Portfolio Version</t>
  </si>
  <si>
    <t>Note: This register is a simulated GRC portfolio artifact. Response descriptions represent proposed responses, not implemented controls.</t>
  </si>
  <si>
    <t>Business Area / Line of Defense</t>
  </si>
  <si>
    <t>Risk ID</t>
  </si>
  <si>
    <t>Description</t>
  </si>
  <si>
    <t>Risk Trigger</t>
  </si>
  <si>
    <t>Risk Category</t>
  </si>
  <si>
    <t>Probability (1-5)</t>
  </si>
  <si>
    <t>Impact (1-5)</t>
  </si>
  <si>
    <t>PI Score</t>
  </si>
  <si>
    <t>Expected Result, No Action</t>
  </si>
  <si>
    <t>Risk Response Type</t>
  </si>
  <si>
    <t>Response Trigger</t>
  </si>
  <si>
    <t>Response Description</t>
  </si>
  <si>
    <t>Expected Impact of Response</t>
  </si>
  <si>
    <t>Severity Band</t>
  </si>
  <si>
    <t>IT / Infrastructure (1LOD)</t>
  </si>
  <si>
    <t>ITI-01</t>
  </si>
  <si>
    <t>Cloud misconfiguration exposing a customer data store.</t>
  </si>
  <si>
    <t>A security scan or external alert flags a storage bucket or cloud resource as publicly accessible without proper access control.</t>
  </si>
  <si>
    <t>Technological</t>
  </si>
  <si>
    <t>Unauthorized users could view or edit the storage bucket, creating significant confidentiality and integrity risk.</t>
  </si>
  <si>
    <t>Mitigate</t>
  </si>
  <si>
    <t>A critical cloud configuration exposure is identified and requires mitigation due to potential regulatory, breach notification, and customer trust impacts.</t>
  </si>
  <si>
    <t>Enforce RBAC and close all identified server or cloud configuration gaps.</t>
  </si>
  <si>
    <t>Close the control gap through quarterly audit-cycle checks, status reporting, management sign-off, and inclusion in governance reporting.</t>
  </si>
  <si>
    <t>ITI-02</t>
  </si>
  <si>
    <t>Unpatched legacy core-banking system.</t>
  </si>
  <si>
    <t>Recent IDP/IDS scan results show an unpatched legacy core-banking system.</t>
  </si>
  <si>
    <t>Core systems store multiple types of PII. If breached, foundational data, third-party FTP connections, PuTTY connection information, and other protocol details could be exposed.</t>
  </si>
  <si>
    <t>The legacy system requires patching and security hardening to reduce exposure to internal and external attacks.</t>
  </si>
  <si>
    <t>Segment legacy servers behind IPS/IDS monitoring with high-sensitivity alerting and human review. Enforce firewall authentication for incoming traffic and restrict maintenance windows to approved times when application owners are available.</t>
  </si>
  <si>
    <t>Monitor activity, support a zero-trust environment, and log firewall interactions.</t>
  </si>
  <si>
    <t>ITI-03</t>
  </si>
  <si>
    <t>Failed quarterly access review leaves terminated employees with active credentials.</t>
  </si>
  <si>
    <t>IAM access review identifies active accounts belonging to terminated employees.</t>
  </si>
  <si>
    <t>Terminated employees using personal devices or applications may still access and view company information.</t>
  </si>
  <si>
    <t>Accounts that should be deactivated remain active.</t>
  </si>
  <si>
    <t>Audit the IAM system to identify why terminated accounts are not being deactivated and deactivate the accounts immediately.</t>
  </si>
  <si>
    <t>Apply a system or process correction to address why updates are not being completed when terminated employees are processed.</t>
  </si>
  <si>
    <t>Operations (1LOD)</t>
  </si>
  <si>
    <t>OPOS-01</t>
  </si>
  <si>
    <t>Critical vendor outage halts payment processing.</t>
  </si>
  <si>
    <t>The payment processing system is not processing transactions.</t>
  </si>
  <si>
    <t>Process/Operational</t>
  </si>
  <si>
    <t>Payment processing could be affected for customers and employees, reducing system availability.</t>
  </si>
  <si>
    <t>Contingency</t>
  </si>
  <si>
    <t>Vendor application health monitoring shows slowdowns or errors.</t>
  </si>
  <si>
    <t>Contact the vendor immediately for resolution and switch to the secondary failover payment processor.</t>
  </si>
  <si>
    <t>Processing time may be slower, but availability is maintained.</t>
  </si>
  <si>
    <t>OPOS-02</t>
  </si>
  <si>
    <t>Manual wire-transfer process lacks dual control, enabling fraud.</t>
  </si>
  <si>
    <t>Least-privilege review identifies no dual-approval process for manual wire transfers.</t>
  </si>
  <si>
    <t>The absence of dual control gives one person more access than required to move money, increasing insider-threat and concealment risk.</t>
  </si>
  <si>
    <t>Dual-control approval thresholds for wires are defined by internal policy.</t>
  </si>
  <si>
    <t>Reclassify wire-transfer access to require dual approval, define transfer approval thresholds, and audit for compliance with wire-transfer requirements.</t>
  </si>
  <si>
    <t>Approval times may be slower and reviews may require additional questions.</t>
  </si>
  <si>
    <t>Commercial Lending (1LOD)</t>
  </si>
  <si>
    <t>CML-01</t>
  </si>
  <si>
    <t>Fair-lending gap in loan-decisioning criteria produces disparate outcomes.</t>
  </si>
  <si>
    <t>Decisioning trends indicate outcomes that are not proportionate to fair-lending practices.</t>
  </si>
  <si>
    <t>AI and third-party risk may be introduced when training data, proxy variables, or insufficient oversight create biased lending outcomes. The source workbook references NIST SP 1270, NIST AI 100-1, and ECOA / Regulation B lending law.</t>
  </si>
  <si>
    <t>Reporting, numerical trends, and demographic reports show uneven or biased outcomes during quarterly profit review.</t>
  </si>
  <si>
    <t>Suspend and remediate: pause the model, revert to manual or human decisioning as an interim control, then rebuild with bias testing, human-in-the-loop review, and ongoing monitoring before redeployment.</t>
  </si>
  <si>
    <t>Approval times may be slower, reviews may require more questions, and monthly internal audits may be needed.</t>
  </si>
  <si>
    <t>Information Security / SecOps (1LOD)</t>
  </si>
  <si>
    <t>ISS-01</t>
  </si>
  <si>
    <t>Phishing leads to credential compromise.</t>
  </si>
  <si>
    <t>Several login attempts occur on employee accounts from suspicious time zones or after-hours events.</t>
  </si>
  <si>
    <t>Credential compromise could result in credential stuffing, successful lateral movement, privilege escalation, and potential data exfiltration.</t>
  </si>
  <si>
    <t>Monitor</t>
  </si>
  <si>
    <t>Phishing simulation results and user recognition rates indicate whether employees are identifying phishing emails.</t>
  </si>
  <si>
    <t>AQT has existing MFA infrastructure. Continue using layered defense, education, and annual phishing simulations to provide additional protection against this risk.</t>
  </si>
  <si>
    <t>Provide more technical training for employees and reinforce that risk management is a shared responsibility.</t>
  </si>
  <si>
    <t>ISS-02</t>
  </si>
  <si>
    <t>No tested incident response runbook.</t>
  </si>
  <si>
    <t>Documentation review during training exercise planning and audit preparation identifies gaps in incident response materials.</t>
  </si>
  <si>
    <t>Response may be degraded if standardized steps are not followed during a stressful incident.</t>
  </si>
  <si>
    <t>Recovery time and effort are degraded, affecting MTTR, RTO, or RPO expectations.</t>
  </si>
  <si>
    <t>Conduct a full audit of existing materials and align incident response policies, processes, and procedures.</t>
  </si>
  <si>
    <t>Additional documentation, cyclical updates, and incident response procedure reviews may be needed when lessons learned are updated and submitted.</t>
  </si>
  <si>
    <t>Compliance / ERM (2LOD)</t>
  </si>
  <si>
    <t>CRE-01</t>
  </si>
  <si>
    <t>BSA/AML monitoring gap misses suspicious activity.</t>
  </si>
  <si>
    <t>Inadequate BSA/AML monitoring controls may fail to detect, investigate, and report suspicious financial activity, resulting in noncompliance with regulatory requirements.</t>
  </si>
  <si>
    <t>Failure to identify and report suspicious activity may result in regulatory enforcement actions, financial penalties, reputational damage, legal liability, and loss of customer and regulator trust. In severe cases, organizations may face consent orders, criminal penalties, or restrictions on business operations.</t>
  </si>
  <si>
    <t>Automated monitoring alerts are not consistently generated, requiring manual review to identify suspicious activity.</t>
  </si>
  <si>
    <t>Implement automated transaction monitoring, validate alerting mechanisms, perform periodic compliance audits, and ensure monitoring tools remain properly configured and effective.</t>
  </si>
  <si>
    <t>Additional monitoring and due diligence may increase account onboarding and maintenance times but reduce regulatory and financial crime risk.</t>
  </si>
  <si>
    <t>CRE-02</t>
  </si>
  <si>
    <t>Vendor management monitoring gap.</t>
  </si>
  <si>
    <t>Inadequate assessment or ongoing monitoring of third-party security controls may expose the organization to cybersecurity incidents, data breaches, operational disruption, and regulatory noncompliance.</t>
  </si>
  <si>
    <t>Failure to assess and monitor third-party controls, track supplier risks, and revoke access when vendor relationships end may leave unauthorized connections, unresolved control gaps, and unclear accountability. These weaknesses may increase the likelihood of data exposure, service disruption, regulatory findings, and cybersecurity incidents.</t>
  </si>
  <si>
    <t>Third-party assessments, control compliance records, access reviews, and supplier risk documentation are not consistently recorded, monitored, or maintained.</t>
  </si>
  <si>
    <t>Implement recurring third-party control assessments and audits. Maintain centralized records of vendor risks, control compliance, software dependencies, partner connections, and access privileges. Establish procedures to promptly revoke access when vendor personnel or relationships terminate and evaluate the operational impact of supplier disruptions.</t>
  </si>
  <si>
    <t>Additional due diligence and monitoring may increase vendor onboarding and maintenance time; however, these measures reduce regulatory exposure, unauthorized system access, and risks associated with third-party disruptions.</t>
  </si>
  <si>
    <t>CRE-03</t>
  </si>
  <si>
    <t>Fourth-party concentration risk and unreviewed AI/SaaS deployment.</t>
  </si>
  <si>
    <t>Deployment of artificial intelligence or SaaS tools without adequate security, privacy, compliance, and bias assessments may expose the organization to data breaches, discriminatory outcomes, regulatory violations, operational disruption, and reputational damage.</t>
  </si>
  <si>
    <t>Failure to evaluate AI and SaaS tools before deployment may expose confidential information, create discriminatory or inaccurate outcomes, introduce unmonitored third-party dependencies, and result in regulatory findings, litigation, operational disruption, or loss of stakeholder trust. Automated decisions may also lack sufficient transparency, human oversight, or accountability.</t>
  </si>
  <si>
    <t>AI and SaaS tools are not consistently inventoried, reviewed, approved, or monitored for security, privacy, regulatory compliance, data handling, model bias, explainability, and third-party risk.</t>
  </si>
  <si>
    <t>Establish a formal AI and SaaS governance process requiring security, privacy, legal, compliance, and bias assessments before implementation. Maintain a centralized inventory of approved tools, data sources, system owners, vendors, intended uses, and risk classifications. Require human oversight for consequential decisions, periodic control testing, vendor monitoring, access reviews, and documented procedures for suspending or retiring noncompliant systems.</t>
  </si>
  <si>
    <t>Additional governance and review requirements may lengthen technology procurement and deployment timelines; however, they reduce the likelihood of unauthorized data use, discriminatory outcomes, regulatory exposure, and unmanaged reliance on external platforms.</t>
  </si>
  <si>
    <t>Response Reference</t>
  </si>
  <si>
    <t>Response Type</t>
  </si>
  <si>
    <t>Use</t>
  </si>
  <si>
    <t>Portfolio Wording Guidance</t>
  </si>
  <si>
    <t>Reduce probability and/or impact</t>
  </si>
  <si>
    <t>Use for technical, process, or governance actions that reduce exposure.</t>
  </si>
  <si>
    <t>Track for changes</t>
  </si>
  <si>
    <t>Use when the risk remains active but does not require immediate remediation.</t>
  </si>
  <si>
    <t>Prepare fallback response</t>
  </si>
  <si>
    <t>Use when action depends on a trigger event, outage, or disruption.</t>
  </si>
  <si>
    <t>Accept</t>
  </si>
  <si>
    <t>Acknowledge without action</t>
  </si>
  <si>
    <t>Use only when the business knowingly accepts the risk.</t>
  </si>
  <si>
    <t>Transfer</t>
  </si>
  <si>
    <t>Shift exposure</t>
  </si>
  <si>
    <t>Use for insurance, contractual transfer, or outsourced responsibility where appropriate.</t>
  </si>
  <si>
    <t>Avoid</t>
  </si>
  <si>
    <t>Stop the risky activity</t>
  </si>
  <si>
    <t>Use when the organization chooses not to proceed with the activity.</t>
  </si>
  <si>
    <t>AQT RISK REGISTER SHOWCASE</t>
  </si>
  <si>
    <t>Technology Operations Governance • Risk Management • Audit Readiness</t>
  </si>
  <si>
    <t>Public-facing dashboard for a simulated GRC portfolio artifact. The register preserves the original risk logic while improving presentation, evidence readiness, and executive readability.</t>
  </si>
  <si>
    <t>Total Risks</t>
  </si>
  <si>
    <t>Critical Risks</t>
  </si>
  <si>
    <t>High + Critical</t>
  </si>
  <si>
    <t>Mitigation Responses</t>
  </si>
  <si>
    <t>Tech Risks</t>
  </si>
  <si>
    <t>Process/Operational Risks</t>
  </si>
  <si>
    <t>Risk Heat Map</t>
  </si>
  <si>
    <t>Executive Summary</t>
  </si>
  <si>
    <t>Probability ↓ / Impact →</t>
  </si>
  <si>
    <t>This portfolio artifact presents a simulated risk register for Aegis Quantum Trust, a fictional financial services environment. It demonstrates risk identification, probability-impact scoring, risk response planning, trigger documentation, and business impact communication across technology, operations, lending, security, compliance, vendor, and AI/SaaS governance risks.</t>
  </si>
  <si>
    <t>Website Card Copy</t>
  </si>
  <si>
    <t>The AQT Risk Register demonstrates how cybersecurity, operational, compliance, vendor, and AI-related risks can be documented in a structured GRC workflow. The register uses probability and impact scoring, identifies triggers, and connects response planning to audit readiness, business continuity, access governance, and risk-based decision-making.</t>
  </si>
  <si>
    <t>Top Priority Risks</t>
  </si>
  <si>
    <t>Risk Description</t>
  </si>
  <si>
    <t>Category</t>
  </si>
  <si>
    <t>Severity</t>
  </si>
  <si>
    <t>Response</t>
  </si>
  <si>
    <t>Skills Demonstrated</t>
  </si>
  <si>
    <t>Risk register development</t>
  </si>
  <si>
    <t>Probability-impact scoring</t>
  </si>
  <si>
    <t>Risk response planning</t>
  </si>
  <si>
    <t>Business impact analysis</t>
  </si>
  <si>
    <t>Audit-ready documentation</t>
  </si>
  <si>
    <t>Technology operations governance</t>
  </si>
  <si>
    <t>IAM/access governance awareness</t>
  </si>
  <si>
    <t>Vendor and fourth-party risk awareness</t>
  </si>
  <si>
    <t>AI/SaaS governance awareness</t>
  </si>
  <si>
    <t>Incident readiness</t>
  </si>
  <si>
    <t>Compliance risk framing</t>
  </si>
  <si>
    <t>Stakeholder-ready reporting</t>
  </si>
  <si>
    <t>Interview Talking Point</t>
  </si>
  <si>
    <t>This artifact is a simulated enterprise risk register for a fictional financial services organization. I used it to document cybersecurity, operational, compliance, vendor, and AI/SaaS risks, then score them by probability and impact. It shows how I translate technical and operational issues into GRC language: risk triggers, business impact, response planning, and audit-ready documentation.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</si>
</sst>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name val="Carlito"/>
    </font>
    <font>
      <b/>
      <sz val="10"/>
      <color rgb="FF14181C"/>
      <name val="Aptos"/>
    </font>
    <font>
      <sz val="10"/>
      <color rgb="FF14181C"/>
      <name val="Aptos"/>
    </font>
    <font>
      <b/>
      <sz val="21"/>
      <color rgb="FF0C2340"/>
      <name val="Georgia"/>
    </font>
    <font>
      <b/>
      <sz val="15"/>
      <color rgb="FF0C2340"/>
      <name val="Georgia"/>
    </font>
    <font>
      <i/>
      <sz val="10"/>
      <color rgb="FF5B6B7C"/>
      <name val="Aptos"/>
    </font>
    <font>
      <b/>
      <sz val="14"/>
      <color rgb="FFFFFFFF"/>
      <name val="Georgia"/>
    </font>
    <font>
      <b/>
      <sz val="10"/>
      <color rgb="FF0C2340"/>
      <name val="Aptos"/>
    </font>
    <font>
      <b/>
      <sz val="10"/>
      <color rgb="FFFFFFFF"/>
      <name val="Aptos"/>
    </font>
    <font>
      <b/>
      <sz val="9"/>
      <color rgb="FF14181C"/>
      <name val="Aptos"/>
    </font>
    <font>
      <sz val="9"/>
      <color rgb="FF14181C"/>
      <name val="Aptos"/>
    </font>
    <font>
      <b/>
      <sz val="9"/>
      <color rgb="FF0C2340"/>
      <name val="Aptos"/>
    </font>
    <font>
      <b/>
      <sz val="20"/>
      <color rgb="FF0C2340"/>
      <name val="Georgia"/>
    </font>
    <font>
      <b/>
      <sz val="14"/>
      <color rgb="FF0C2340"/>
      <name val="Georgia"/>
    </font>
    <font>
      <i/>
      <sz val="9"/>
      <color rgb="FF5B6B7C"/>
      <name val="Aptos"/>
    </font>
    <font>
      <b/>
      <sz val="9"/>
      <color rgb="FFFFFFFF"/>
      <name val="Aptos"/>
    </font>
    <font>
      <b/>
      <sz val="18"/>
      <color rgb="FF0C2340"/>
      <name val="Georgia"/>
    </font>
    <font>
      <b/>
      <sz val="16"/>
      <color rgb="FF0C2340"/>
      <name val="Aptos"/>
    </font>
    <font>
      <b/>
      <sz val="13"/>
      <color rgb="FFFFFFFF"/>
      <name val="Georgia"/>
    </font>
  </fonts>
  <fills count="11">
    <fill>
      <patternFill patternType="none"/>
    </fill>
    <fill>
      <patternFill patternType="gray125"/>
    </fill>
    <fill>
      <patternFill patternType="solid">
        <fgColor rgb="FFF4F2EC"/>
      </patternFill>
    </fill>
    <fill>
      <patternFill patternType="solid">
        <fgColor rgb="FF0C2340"/>
      </patternFill>
    </fill>
    <fill>
      <patternFill patternType="solid">
        <fgColor rgb="FFC2A24B"/>
      </patternFill>
    </fill>
    <fill>
      <patternFill patternType="solid">
        <fgColor rgb="FFE3E6EA"/>
      </patternFill>
    </fill>
    <fill>
      <patternFill patternType="solid">
        <fgColor rgb="FF3A7D44"/>
      </patternFill>
    </fill>
    <fill>
      <patternFill patternType="solid">
        <fgColor rgb="FFC9B458"/>
      </patternFill>
    </fill>
    <fill>
      <patternFill patternType="solid">
        <fgColor rgb="FFD08C34"/>
      </patternFill>
    </fill>
    <fill>
      <patternFill patternType="solid">
        <fgColor rgb="FFC0552B"/>
      </patternFill>
    </fill>
    <fill>
      <patternFill patternType="solid">
        <fgColor rgb="FF8E2B2B"/>
      </patternFill>
    </fill>
  </fills>
  <borders count="1">
    <border>
      <left/>
      <right/>
      <top/>
      <bottom/>
      <diagonal/>
    </border>
  </borders>
  <cellStyleXfs count="1">
    <xf numFmtId="0" fontId="0" fillId="0" borderId="0"/>
  </cellStyleXfs>
  <cellXfs count="44">
    <xf numFmtId="0" fontId="0" fillId="0" borderId="0" xfId="0"/>
    <xf numFmtId="0" fontId="2" fillId="2" borderId="0" xfId="0" applyFont="1" applyFill="1" applyAlignment="1">
      <alignment vertical="top" wrapText="1"/>
    </xf>
    <xf numFmtId="0" fontId="2" fillId="4" borderId="0" xfId="0" applyFont="1" applyFill="1" applyAlignment="1">
      <alignment vertical="top" wrapText="1"/>
    </xf>
    <xf numFmtId="0" fontId="7" fillId="2" borderId="0" xfId="0" applyFont="1" applyFill="1" applyAlignment="1">
      <alignment vertical="top" wrapText="1"/>
    </xf>
    <xf numFmtId="0" fontId="2" fillId="5" borderId="0" xfId="0" applyFont="1" applyFill="1" applyAlignment="1">
      <alignment vertical="top" wrapText="1"/>
    </xf>
    <xf numFmtId="0" fontId="7" fillId="5" borderId="0" xfId="0" applyFont="1" applyFill="1" applyAlignment="1">
      <alignment vertical="top" wrapText="1"/>
    </xf>
    <xf numFmtId="0" fontId="8" fillId="6" borderId="0" xfId="0" applyFont="1" applyFill="1" applyAlignment="1">
      <alignment horizontal="center" vertical="center" wrapText="1"/>
    </xf>
    <xf numFmtId="0" fontId="9" fillId="5" borderId="0" xfId="0" applyFont="1" applyFill="1" applyAlignment="1">
      <alignment horizontal="center" vertical="top" wrapText="1"/>
    </xf>
    <xf numFmtId="0" fontId="1" fillId="7" borderId="0" xfId="0" applyFont="1" applyFill="1" applyAlignment="1">
      <alignment horizontal="center" vertical="center" wrapText="1"/>
    </xf>
    <xf numFmtId="0" fontId="8" fillId="8" borderId="0" xfId="0" applyFont="1" applyFill="1" applyAlignment="1">
      <alignment horizontal="center" vertical="center" wrapText="1"/>
    </xf>
    <xf numFmtId="0" fontId="8" fillId="9" borderId="0" xfId="0" applyFont="1" applyFill="1" applyAlignment="1">
      <alignment horizontal="center" vertical="center" wrapText="1"/>
    </xf>
    <xf numFmtId="0" fontId="8" fillId="10" borderId="0" xfId="0" applyFont="1" applyFill="1" applyAlignment="1">
      <alignment horizontal="center" vertical="center" wrapText="1"/>
    </xf>
    <xf numFmtId="0" fontId="8" fillId="3" borderId="0" xfId="0" applyFont="1" applyFill="1" applyAlignment="1">
      <alignment horizontal="center" vertical="top" wrapText="1"/>
    </xf>
    <xf numFmtId="0" fontId="10" fillId="2" borderId="0" xfId="0" applyFont="1" applyFill="1" applyAlignment="1">
      <alignment vertical="top" wrapText="1"/>
    </xf>
    <xf numFmtId="0" fontId="11" fillId="2" borderId="0" xfId="0" applyFont="1" applyFill="1" applyAlignment="1">
      <alignment vertical="top" wrapText="1"/>
    </xf>
    <xf numFmtId="0" fontId="10" fillId="5" borderId="0" xfId="0" applyFont="1" applyFill="1" applyAlignment="1">
      <alignment vertical="top" wrapText="1"/>
    </xf>
    <xf numFmtId="0" fontId="11" fillId="5" borderId="0" xfId="0" applyFont="1" applyFill="1" applyAlignment="1">
      <alignment vertical="top" wrapText="1"/>
    </xf>
    <xf numFmtId="0" fontId="10" fillId="4" borderId="0" xfId="0" applyFont="1" applyFill="1" applyAlignment="1">
      <alignment vertical="top" wrapText="1"/>
    </xf>
    <xf numFmtId="0" fontId="9" fillId="3" borderId="0" xfId="0" applyFont="1" applyFill="1" applyAlignment="1">
      <alignment horizontal="center" vertical="top" wrapText="1"/>
    </xf>
    <xf numFmtId="0" fontId="8" fillId="3" borderId="0" xfId="0" applyFont="1" applyFill="1" applyAlignment="1">
      <alignment horizontal="center" vertical="center" wrapText="1"/>
    </xf>
    <xf numFmtId="0" fontId="10" fillId="2" borderId="0" xfId="0" applyFont="1" applyFill="1" applyAlignment="1">
      <alignment horizontal="center" vertical="top" wrapText="1"/>
    </xf>
    <xf numFmtId="0" fontId="9" fillId="2" borderId="0" xfId="0" applyFont="1" applyFill="1" applyAlignment="1">
      <alignment horizontal="center" vertical="top" wrapText="1"/>
    </xf>
    <xf numFmtId="0" fontId="10" fillId="5" borderId="0" xfId="0" applyFont="1" applyFill="1" applyAlignment="1">
      <alignment horizontal="center" vertical="top" wrapText="1"/>
    </xf>
    <xf numFmtId="0" fontId="15" fillId="10" borderId="0" xfId="0" applyFont="1" applyFill="1" applyAlignment="1">
      <alignment horizontal="center" vertical="center" wrapText="1"/>
    </xf>
    <xf numFmtId="0" fontId="9" fillId="7" borderId="0" xfId="0" applyFont="1" applyFill="1" applyAlignment="1">
      <alignment horizontal="center" vertical="center" wrapText="1"/>
    </xf>
    <xf numFmtId="0" fontId="15" fillId="9" borderId="0" xfId="0" applyFont="1" applyFill="1" applyAlignment="1">
      <alignment horizontal="center" vertical="center" wrapText="1"/>
    </xf>
    <xf numFmtId="0" fontId="15" fillId="8" borderId="0" xfId="0" applyFont="1" applyFill="1" applyAlignment="1">
      <alignment horizontal="center" vertical="center" wrapText="1"/>
    </xf>
    <xf numFmtId="0" fontId="7" fillId="2" borderId="0" xfId="0" applyFont="1" applyFill="1" applyAlignment="1">
      <alignment horizontal="center" vertical="top" wrapText="1"/>
    </xf>
    <xf numFmtId="0" fontId="7" fillId="5" borderId="0" xfId="0" applyFont="1" applyFill="1" applyAlignment="1">
      <alignment horizontal="center" vertical="top" wrapText="1"/>
    </xf>
    <xf numFmtId="0" fontId="15" fillId="3" borderId="0" xfId="0" applyFont="1" applyFill="1" applyAlignment="1">
      <alignment horizontal="center" vertical="center" wrapText="1"/>
    </xf>
    <xf numFmtId="0" fontId="17" fillId="2" borderId="0" xfId="0" applyFont="1" applyFill="1" applyAlignment="1">
      <alignment horizontal="center" vertical="center" wrapText="1"/>
    </xf>
    <xf numFmtId="0" fontId="18" fillId="3" borderId="0" xfId="0" applyFont="1" applyFill="1" applyAlignment="1">
      <alignment vertical="center" wrapText="1"/>
    </xf>
    <xf numFmtId="0" fontId="11" fillId="5" borderId="0" xfId="0" applyFont="1" applyFill="1" applyAlignment="1">
      <alignment horizontal="center" vertical="center" wrapText="1"/>
    </xf>
    <xf numFmtId="0" fontId="15" fillId="6" borderId="0" xfId="0" applyFont="1" applyFill="1" applyAlignment="1">
      <alignment horizontal="center" vertical="center" wrapText="1"/>
    </xf>
    <xf numFmtId="0" fontId="11" fillId="5" borderId="0" xfId="0" applyFont="1" applyFill="1" applyAlignment="1">
      <alignment vertical="center" wrapText="1"/>
    </xf>
    <xf numFmtId="0" fontId="3" fillId="2" borderId="0" xfId="0" applyFont="1" applyFill="1" applyAlignment="1">
      <alignment horizontal="left" vertical="center" wrapText="1"/>
    </xf>
    <xf numFmtId="0" fontId="4" fillId="2" borderId="0" xfId="0" applyFont="1" applyFill="1" applyAlignment="1">
      <alignment vertical="top" wrapText="1"/>
    </xf>
    <xf numFmtId="0" fontId="5" fillId="2" borderId="0" xfId="0" applyFont="1" applyFill="1" applyAlignment="1">
      <alignment vertical="top" wrapText="1"/>
    </xf>
    <xf numFmtId="0" fontId="6" fillId="3" borderId="0" xfId="0" applyFont="1" applyFill="1" applyAlignment="1">
      <alignment vertical="center" wrapText="1"/>
    </xf>
    <xf numFmtId="0" fontId="12" fillId="2" borderId="0" xfId="0" applyFont="1" applyFill="1" applyAlignment="1">
      <alignment vertical="top" wrapText="1"/>
    </xf>
    <xf numFmtId="0" fontId="13" fillId="2" borderId="0" xfId="0" applyFont="1" applyFill="1" applyAlignment="1">
      <alignment vertical="top" wrapText="1"/>
    </xf>
    <xf numFmtId="0" fontId="14" fillId="2" borderId="0" xfId="0" applyFont="1" applyFill="1" applyAlignment="1">
      <alignment vertical="top" wrapText="1"/>
    </xf>
    <xf numFmtId="0" fontId="16" fillId="2" borderId="0" xfId="0" applyFont="1" applyFill="1" applyAlignment="1">
      <alignment vertical="top" wrapText="1"/>
    </xf>
    <xf numFmtId="0" fontId="3" fillId="2"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iskRegisterTable" displayName="RiskRegisterTable" ref="A5:N16" totalsRowShown="0">
  <tableColumns count="14">
    <tableColumn id="1" xr3:uid="{00000000-0010-0000-0000-000001000000}" name="Business Area / Line of Defense"/>
    <tableColumn id="2" xr3:uid="{00000000-0010-0000-0000-000002000000}" name="Risk ID"/>
    <tableColumn id="3" xr3:uid="{00000000-0010-0000-0000-000003000000}" name="Description"/>
    <tableColumn id="4" xr3:uid="{00000000-0010-0000-0000-000004000000}" name="Risk Trigger"/>
    <tableColumn id="5" xr3:uid="{00000000-0010-0000-0000-000005000000}" name="Risk Category"/>
    <tableColumn id="6" xr3:uid="{00000000-0010-0000-0000-000006000000}" name="Probability (1-5)"/>
    <tableColumn id="7" xr3:uid="{00000000-0010-0000-0000-000007000000}" name="Impact (1-5)"/>
    <tableColumn id="8" xr3:uid="{00000000-0010-0000-0000-000008000000}" name="PI Score"/>
    <tableColumn id="9" xr3:uid="{00000000-0010-0000-0000-000009000000}" name="Expected Result, No Action"/>
    <tableColumn id="10" xr3:uid="{00000000-0010-0000-0000-00000A000000}" name="Risk Response Type"/>
    <tableColumn id="11" xr3:uid="{00000000-0010-0000-0000-00000B000000}" name="Response Trigger"/>
    <tableColumn id="12" xr3:uid="{00000000-0010-0000-0000-00000C000000}" name="Response Description"/>
    <tableColumn id="13" xr3:uid="{00000000-0010-0000-0000-00000D000000}" name="Expected Impact of Response"/>
    <tableColumn id="14" xr3:uid="{00000000-0010-0000-0000-00000E000000}" name="Severity Band"/>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
  <sheetViews>
    <sheetView workbookViewId="0">
      <selection sqref="A1:E1"/>
    </sheetView>
  </sheetViews>
  <sheetFormatPr defaultRowHeight="14.25"/>
  <cols>
    <col min="1" max="1" width="24" customWidth="1"/>
    <col min="2" max="2" width="40" customWidth="1"/>
    <col min="3" max="5" width="18" customWidth="1"/>
  </cols>
  <sheetData>
    <row r="1" spans="1:5" ht="25.15" customHeight="1">
      <c r="A1" s="35" t="s">
        <v>0</v>
      </c>
      <c r="B1" s="35"/>
      <c r="C1" s="35"/>
      <c r="D1" s="35"/>
      <c r="E1" s="35"/>
    </row>
    <row r="2" spans="1:5" ht="18" customHeight="1">
      <c r="A2" s="36" t="s">
        <v>1</v>
      </c>
      <c r="B2" s="36"/>
      <c r="C2" s="36"/>
      <c r="D2" s="36"/>
      <c r="E2" s="36"/>
    </row>
    <row r="3" spans="1:5" ht="15" customHeight="1">
      <c r="A3" s="37" t="s">
        <v>2</v>
      </c>
      <c r="B3" s="37"/>
      <c r="C3" s="37"/>
      <c r="D3" s="37"/>
      <c r="E3" s="37"/>
    </row>
    <row r="4" spans="1:5" ht="15" customHeight="1">
      <c r="A4" s="2"/>
      <c r="B4" s="2"/>
      <c r="C4" s="2"/>
      <c r="D4" s="2"/>
      <c r="E4" s="2"/>
    </row>
    <row r="5" spans="1:5" ht="16.7" customHeight="1">
      <c r="A5" s="38" t="s">
        <v>3</v>
      </c>
      <c r="B5" s="38"/>
      <c r="C5" s="38"/>
      <c r="D5" s="38"/>
      <c r="E5" s="38"/>
    </row>
    <row r="6" spans="1:5" ht="168" customHeight="1">
      <c r="A6" s="1" t="s">
        <v>4</v>
      </c>
      <c r="B6" s="1"/>
      <c r="C6" s="1"/>
      <c r="D6" s="1"/>
      <c r="E6" s="1"/>
    </row>
    <row r="7" spans="1:5" ht="15" customHeight="1">
      <c r="A7" s="1"/>
      <c r="B7" s="1"/>
      <c r="C7" s="1"/>
      <c r="D7" s="1"/>
      <c r="E7" s="1"/>
    </row>
    <row r="8" spans="1:5" ht="15" customHeight="1">
      <c r="A8" s="1"/>
      <c r="B8" s="1"/>
      <c r="C8" s="1"/>
      <c r="D8" s="1"/>
      <c r="E8" s="1"/>
    </row>
    <row r="9" spans="1:5" ht="15" customHeight="1">
      <c r="A9" s="1"/>
      <c r="B9" s="1"/>
      <c r="C9" s="1"/>
      <c r="D9" s="1"/>
      <c r="E9" s="1"/>
    </row>
    <row r="10" spans="1:5" ht="36" customHeight="1">
      <c r="A10" s="3" t="s">
        <v>5</v>
      </c>
      <c r="B10" s="1" t="s">
        <v>6</v>
      </c>
      <c r="C10" s="1"/>
      <c r="D10" s="1"/>
      <c r="E10" s="1"/>
    </row>
    <row r="11" spans="1:5" ht="36" customHeight="1">
      <c r="A11" s="5" t="s">
        <v>7</v>
      </c>
      <c r="B11" s="4" t="s">
        <v>8</v>
      </c>
      <c r="C11" s="4"/>
      <c r="D11" s="4"/>
      <c r="E11" s="4"/>
    </row>
    <row r="12" spans="1:5" ht="48" customHeight="1">
      <c r="A12" s="3" t="s">
        <v>9</v>
      </c>
      <c r="B12" s="1" t="s">
        <v>10</v>
      </c>
      <c r="C12" s="1"/>
      <c r="D12" s="1"/>
      <c r="E12" s="1"/>
    </row>
    <row r="13" spans="1:5" ht="15" customHeight="1">
      <c r="A13" s="5" t="s">
        <v>11</v>
      </c>
      <c r="B13" s="4" t="s">
        <v>12</v>
      </c>
      <c r="C13" s="4"/>
      <c r="D13" s="4"/>
      <c r="E13" s="4"/>
    </row>
    <row r="14" spans="1:5" ht="15" customHeight="1">
      <c r="A14" s="1"/>
      <c r="B14" s="1"/>
      <c r="C14" s="1"/>
      <c r="D14" s="1"/>
      <c r="E14" s="1"/>
    </row>
    <row r="15" spans="1:5" ht="15" customHeight="1">
      <c r="A15" s="2"/>
      <c r="B15" s="2"/>
      <c r="C15" s="2"/>
      <c r="D15" s="2"/>
      <c r="E15" s="2"/>
    </row>
    <row r="16" spans="1:5" ht="16.7" customHeight="1">
      <c r="A16" s="38" t="s">
        <v>13</v>
      </c>
      <c r="B16" s="38"/>
      <c r="C16" s="38"/>
      <c r="D16" s="38"/>
      <c r="E16" s="38"/>
    </row>
    <row r="17" spans="1:5" ht="15" customHeight="1">
      <c r="A17" s="6" t="s">
        <v>14</v>
      </c>
      <c r="B17" s="8" t="s">
        <v>15</v>
      </c>
      <c r="C17" s="9" t="s">
        <v>16</v>
      </c>
      <c r="D17" s="10" t="s">
        <v>17</v>
      </c>
      <c r="E17" s="11" t="s">
        <v>18</v>
      </c>
    </row>
    <row r="18" spans="1:5" ht="15" customHeight="1">
      <c r="A18" s="7" t="s">
        <v>19</v>
      </c>
      <c r="B18" s="7" t="s">
        <v>20</v>
      </c>
      <c r="C18" s="7" t="s">
        <v>21</v>
      </c>
      <c r="D18" s="7" t="s">
        <v>22</v>
      </c>
      <c r="E18" s="7" t="s">
        <v>23</v>
      </c>
    </row>
    <row r="19" spans="1:5" ht="15" customHeight="1">
      <c r="A19" s="1"/>
      <c r="B19" s="1"/>
      <c r="C19" s="1"/>
      <c r="D19" s="1"/>
      <c r="E19" s="1"/>
    </row>
    <row r="20" spans="1:5" ht="15" customHeight="1">
      <c r="A20" s="2"/>
      <c r="B20" s="2"/>
      <c r="C20" s="2"/>
      <c r="D20" s="2"/>
      <c r="E20" s="2"/>
    </row>
    <row r="21" spans="1:5" ht="16.7" customHeight="1">
      <c r="A21" s="38" t="s">
        <v>24</v>
      </c>
      <c r="B21" s="38"/>
      <c r="C21" s="38"/>
      <c r="D21" s="38"/>
      <c r="E21" s="38"/>
    </row>
    <row r="22" spans="1:5" ht="15" customHeight="1">
      <c r="A22" s="12" t="s">
        <v>25</v>
      </c>
      <c r="B22" s="12" t="s">
        <v>26</v>
      </c>
      <c r="C22" s="12"/>
      <c r="D22" s="12"/>
      <c r="E22" s="12"/>
    </row>
    <row r="23" spans="1:5" ht="21.6" customHeight="1">
      <c r="A23" s="14" t="s">
        <v>27</v>
      </c>
      <c r="B23" s="13" t="s">
        <v>28</v>
      </c>
      <c r="C23" s="13"/>
      <c r="D23" s="13"/>
      <c r="E23" s="13"/>
    </row>
    <row r="24" spans="1:5" ht="21.6" customHeight="1">
      <c r="A24" s="16" t="s">
        <v>29</v>
      </c>
      <c r="B24" s="15" t="s">
        <v>30</v>
      </c>
      <c r="C24" s="15"/>
      <c r="D24" s="15"/>
      <c r="E24" s="15"/>
    </row>
    <row r="25" spans="1:5" ht="21.6" customHeight="1">
      <c r="A25" s="14" t="s">
        <v>31</v>
      </c>
      <c r="B25" s="13" t="s">
        <v>32</v>
      </c>
      <c r="C25" s="13"/>
      <c r="D25" s="13"/>
      <c r="E25" s="13"/>
    </row>
    <row r="26" spans="1:5" ht="32.450000000000003" customHeight="1">
      <c r="A26" s="16" t="s">
        <v>33</v>
      </c>
      <c r="B26" s="15" t="s">
        <v>34</v>
      </c>
      <c r="C26" s="15"/>
      <c r="D26" s="15"/>
      <c r="E26" s="15"/>
    </row>
    <row r="27" spans="1:5" ht="21.6" customHeight="1">
      <c r="A27" s="14" t="s">
        <v>35</v>
      </c>
      <c r="B27" s="13" t="s">
        <v>36</v>
      </c>
      <c r="C27" s="13"/>
      <c r="D27" s="13"/>
      <c r="E27" s="13"/>
    </row>
  </sheetData>
  <mergeCells count="6">
    <mergeCell ref="A21:E21"/>
    <mergeCell ref="A1:E1"/>
    <mergeCell ref="A2:E2"/>
    <mergeCell ref="A3:E3"/>
    <mergeCell ref="A5:E5"/>
    <mergeCell ref="A16:E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6"/>
  <sheetViews>
    <sheetView workbookViewId="0">
      <selection sqref="A1:N1"/>
    </sheetView>
  </sheetViews>
  <sheetFormatPr defaultRowHeight="14.25"/>
  <cols>
    <col min="1" max="1" width="24" customWidth="1"/>
    <col min="2" max="2" width="12" customWidth="1"/>
    <col min="3" max="3" width="34" customWidth="1"/>
    <col min="4" max="4" width="40" customWidth="1"/>
    <col min="5" max="5" width="22" customWidth="1"/>
    <col min="6" max="7" width="13" customWidth="1"/>
    <col min="8" max="8" width="11" customWidth="1"/>
    <col min="9" max="9" width="42" customWidth="1"/>
    <col min="10" max="10" width="18" customWidth="1"/>
    <col min="11" max="11" width="38" customWidth="1"/>
    <col min="12" max="12" width="46" customWidth="1"/>
    <col min="13" max="13" width="40" customWidth="1"/>
    <col min="14" max="14" width="16" customWidth="1"/>
  </cols>
  <sheetData>
    <row r="1" spans="1:14" ht="24" customHeight="1">
      <c r="A1" s="39" t="s">
        <v>0</v>
      </c>
      <c r="B1" s="39"/>
      <c r="C1" s="39"/>
      <c r="D1" s="39"/>
      <c r="E1" s="39"/>
      <c r="F1" s="39"/>
      <c r="G1" s="39"/>
      <c r="H1" s="39"/>
      <c r="I1" s="39"/>
      <c r="J1" s="39"/>
      <c r="K1" s="39"/>
      <c r="L1" s="39"/>
      <c r="M1" s="39"/>
      <c r="N1" s="39"/>
    </row>
    <row r="2" spans="1:14" ht="16.7" customHeight="1">
      <c r="A2" s="40" t="s">
        <v>37</v>
      </c>
      <c r="B2" s="40"/>
      <c r="C2" s="40"/>
      <c r="D2" s="40"/>
      <c r="E2" s="40"/>
      <c r="F2" s="40"/>
      <c r="G2" s="40"/>
      <c r="H2" s="40"/>
      <c r="I2" s="40"/>
      <c r="J2" s="40"/>
      <c r="K2" s="40"/>
      <c r="L2" s="40"/>
      <c r="M2" s="40"/>
      <c r="N2" s="40"/>
    </row>
    <row r="3" spans="1:14" ht="15" customHeight="1">
      <c r="A3" s="41" t="s">
        <v>38</v>
      </c>
      <c r="B3" s="41"/>
      <c r="C3" s="41"/>
      <c r="D3" s="41"/>
      <c r="E3" s="41"/>
      <c r="F3" s="41"/>
      <c r="G3" s="41"/>
      <c r="H3" s="41"/>
      <c r="I3" s="41"/>
      <c r="J3" s="41"/>
      <c r="K3" s="41"/>
      <c r="L3" s="41"/>
      <c r="M3" s="41"/>
      <c r="N3" s="41"/>
    </row>
    <row r="4" spans="1:14" ht="15" customHeight="1">
      <c r="A4" s="17"/>
      <c r="B4" s="17"/>
      <c r="C4" s="17"/>
      <c r="D4" s="17"/>
      <c r="E4" s="17"/>
      <c r="F4" s="17"/>
      <c r="G4" s="17"/>
      <c r="H4" s="17"/>
      <c r="I4" s="17"/>
      <c r="J4" s="17"/>
      <c r="K4" s="17"/>
      <c r="L4" s="17"/>
      <c r="M4" s="17"/>
      <c r="N4" s="17"/>
    </row>
    <row r="5" spans="1:14" ht="15" customHeight="1">
      <c r="A5" s="19" t="s">
        <v>39</v>
      </c>
      <c r="B5" s="19" t="s">
        <v>40</v>
      </c>
      <c r="C5" s="19" t="s">
        <v>41</v>
      </c>
      <c r="D5" s="19" t="s">
        <v>42</v>
      </c>
      <c r="E5" s="19" t="s">
        <v>43</v>
      </c>
      <c r="F5" s="19" t="s">
        <v>44</v>
      </c>
      <c r="G5" s="19" t="s">
        <v>45</v>
      </c>
      <c r="H5" s="19" t="s">
        <v>46</v>
      </c>
      <c r="I5" s="19" t="s">
        <v>47</v>
      </c>
      <c r="J5" s="19" t="s">
        <v>48</v>
      </c>
      <c r="K5" s="19" t="s">
        <v>49</v>
      </c>
      <c r="L5" s="19" t="s">
        <v>50</v>
      </c>
      <c r="M5" s="19" t="s">
        <v>51</v>
      </c>
      <c r="N5" s="19" t="s">
        <v>52</v>
      </c>
    </row>
    <row r="6" spans="1:14" ht="87.95" customHeight="1">
      <c r="A6" s="13" t="s">
        <v>53</v>
      </c>
      <c r="B6" s="14" t="s">
        <v>54</v>
      </c>
      <c r="C6" s="13" t="s">
        <v>55</v>
      </c>
      <c r="D6" s="13" t="s">
        <v>56</v>
      </c>
      <c r="E6" s="13" t="s">
        <v>57</v>
      </c>
      <c r="F6" s="20">
        <v>4</v>
      </c>
      <c r="G6" s="20">
        <v>5</v>
      </c>
      <c r="H6" s="27">
        <v>20</v>
      </c>
      <c r="I6" s="13" t="s">
        <v>58</v>
      </c>
      <c r="J6" s="13" t="s">
        <v>59</v>
      </c>
      <c r="K6" s="13" t="s">
        <v>60</v>
      </c>
      <c r="L6" s="13" t="s">
        <v>61</v>
      </c>
      <c r="M6" s="13" t="s">
        <v>62</v>
      </c>
      <c r="N6" s="23" t="s">
        <v>18</v>
      </c>
    </row>
    <row r="7" spans="1:14" ht="87.95" customHeight="1">
      <c r="A7" s="15" t="s">
        <v>53</v>
      </c>
      <c r="B7" s="16" t="s">
        <v>63</v>
      </c>
      <c r="C7" s="15" t="s">
        <v>64</v>
      </c>
      <c r="D7" s="15" t="s">
        <v>65</v>
      </c>
      <c r="E7" s="15" t="s">
        <v>57</v>
      </c>
      <c r="F7" s="22">
        <v>5</v>
      </c>
      <c r="G7" s="22">
        <v>4</v>
      </c>
      <c r="H7" s="28">
        <v>20</v>
      </c>
      <c r="I7" s="15" t="s">
        <v>66</v>
      </c>
      <c r="J7" s="15" t="s">
        <v>59</v>
      </c>
      <c r="K7" s="15" t="s">
        <v>67</v>
      </c>
      <c r="L7" s="15" t="s">
        <v>68</v>
      </c>
      <c r="M7" s="15" t="s">
        <v>69</v>
      </c>
      <c r="N7" s="23" t="s">
        <v>18</v>
      </c>
    </row>
    <row r="8" spans="1:14" ht="87.95" customHeight="1">
      <c r="A8" s="13" t="s">
        <v>53</v>
      </c>
      <c r="B8" s="14" t="s">
        <v>70</v>
      </c>
      <c r="C8" s="13" t="s">
        <v>71</v>
      </c>
      <c r="D8" s="13" t="s">
        <v>72</v>
      </c>
      <c r="E8" s="13" t="s">
        <v>57</v>
      </c>
      <c r="F8" s="20">
        <v>2</v>
      </c>
      <c r="G8" s="20">
        <v>4</v>
      </c>
      <c r="H8" s="27">
        <v>8</v>
      </c>
      <c r="I8" s="13" t="s">
        <v>73</v>
      </c>
      <c r="J8" s="13" t="s">
        <v>59</v>
      </c>
      <c r="K8" s="13" t="s">
        <v>74</v>
      </c>
      <c r="L8" s="13" t="s">
        <v>75</v>
      </c>
      <c r="M8" s="13" t="s">
        <v>76</v>
      </c>
      <c r="N8" s="24" t="s">
        <v>15</v>
      </c>
    </row>
    <row r="9" spans="1:14" ht="87.95" customHeight="1">
      <c r="A9" s="15" t="s">
        <v>77</v>
      </c>
      <c r="B9" s="16" t="s">
        <v>78</v>
      </c>
      <c r="C9" s="15" t="s">
        <v>79</v>
      </c>
      <c r="D9" s="15" t="s">
        <v>80</v>
      </c>
      <c r="E9" s="15" t="s">
        <v>81</v>
      </c>
      <c r="F9" s="22">
        <v>3</v>
      </c>
      <c r="G9" s="22">
        <v>5</v>
      </c>
      <c r="H9" s="28">
        <v>15</v>
      </c>
      <c r="I9" s="15" t="s">
        <v>82</v>
      </c>
      <c r="J9" s="15" t="s">
        <v>83</v>
      </c>
      <c r="K9" s="15" t="s">
        <v>84</v>
      </c>
      <c r="L9" s="15" t="s">
        <v>85</v>
      </c>
      <c r="M9" s="15" t="s">
        <v>86</v>
      </c>
      <c r="N9" s="25" t="s">
        <v>17</v>
      </c>
    </row>
    <row r="10" spans="1:14" ht="87.95" customHeight="1">
      <c r="A10" s="13" t="s">
        <v>77</v>
      </c>
      <c r="B10" s="14" t="s">
        <v>87</v>
      </c>
      <c r="C10" s="13" t="s">
        <v>88</v>
      </c>
      <c r="D10" s="13" t="s">
        <v>89</v>
      </c>
      <c r="E10" s="13" t="s">
        <v>81</v>
      </c>
      <c r="F10" s="20">
        <v>3</v>
      </c>
      <c r="G10" s="20">
        <v>5</v>
      </c>
      <c r="H10" s="27">
        <v>15</v>
      </c>
      <c r="I10" s="13" t="s">
        <v>90</v>
      </c>
      <c r="J10" s="13" t="s">
        <v>59</v>
      </c>
      <c r="K10" s="13" t="s">
        <v>91</v>
      </c>
      <c r="L10" s="13" t="s">
        <v>92</v>
      </c>
      <c r="M10" s="13" t="s">
        <v>93</v>
      </c>
      <c r="N10" s="25" t="s">
        <v>17</v>
      </c>
    </row>
    <row r="11" spans="1:14" ht="87.95" customHeight="1">
      <c r="A11" s="15" t="s">
        <v>94</v>
      </c>
      <c r="B11" s="16" t="s">
        <v>95</v>
      </c>
      <c r="C11" s="15" t="s">
        <v>96</v>
      </c>
      <c r="D11" s="15" t="s">
        <v>97</v>
      </c>
      <c r="E11" s="15" t="s">
        <v>81</v>
      </c>
      <c r="F11" s="22">
        <v>5</v>
      </c>
      <c r="G11" s="22">
        <v>5</v>
      </c>
      <c r="H11" s="28">
        <v>25</v>
      </c>
      <c r="I11" s="15" t="s">
        <v>98</v>
      </c>
      <c r="J11" s="15" t="s">
        <v>59</v>
      </c>
      <c r="K11" s="15" t="s">
        <v>99</v>
      </c>
      <c r="L11" s="15" t="s">
        <v>100</v>
      </c>
      <c r="M11" s="15" t="s">
        <v>101</v>
      </c>
      <c r="N11" s="23" t="s">
        <v>18</v>
      </c>
    </row>
    <row r="12" spans="1:14" ht="87.95" customHeight="1">
      <c r="A12" s="13" t="s">
        <v>102</v>
      </c>
      <c r="B12" s="14" t="s">
        <v>103</v>
      </c>
      <c r="C12" s="13" t="s">
        <v>104</v>
      </c>
      <c r="D12" s="13" t="s">
        <v>105</v>
      </c>
      <c r="E12" s="13" t="s">
        <v>57</v>
      </c>
      <c r="F12" s="20">
        <v>3</v>
      </c>
      <c r="G12" s="20">
        <v>3</v>
      </c>
      <c r="H12" s="27">
        <v>9</v>
      </c>
      <c r="I12" s="13" t="s">
        <v>106</v>
      </c>
      <c r="J12" s="13" t="s">
        <v>107</v>
      </c>
      <c r="K12" s="13" t="s">
        <v>108</v>
      </c>
      <c r="L12" s="13" t="s">
        <v>109</v>
      </c>
      <c r="M12" s="13" t="s">
        <v>110</v>
      </c>
      <c r="N12" s="24" t="s">
        <v>15</v>
      </c>
    </row>
    <row r="13" spans="1:14" ht="87.95" customHeight="1">
      <c r="A13" s="15" t="s">
        <v>102</v>
      </c>
      <c r="B13" s="16" t="s">
        <v>111</v>
      </c>
      <c r="C13" s="15" t="s">
        <v>112</v>
      </c>
      <c r="D13" s="15" t="s">
        <v>113</v>
      </c>
      <c r="E13" s="15" t="s">
        <v>57</v>
      </c>
      <c r="F13" s="22">
        <v>4</v>
      </c>
      <c r="G13" s="22">
        <v>4</v>
      </c>
      <c r="H13" s="28">
        <v>16</v>
      </c>
      <c r="I13" s="15" t="s">
        <v>114</v>
      </c>
      <c r="J13" s="15" t="s">
        <v>59</v>
      </c>
      <c r="K13" s="15" t="s">
        <v>115</v>
      </c>
      <c r="L13" s="15" t="s">
        <v>116</v>
      </c>
      <c r="M13" s="15" t="s">
        <v>117</v>
      </c>
      <c r="N13" s="25" t="s">
        <v>17</v>
      </c>
    </row>
    <row r="14" spans="1:14" ht="87.95" customHeight="1">
      <c r="A14" s="13" t="s">
        <v>118</v>
      </c>
      <c r="B14" s="14" t="s">
        <v>119</v>
      </c>
      <c r="C14" s="13" t="s">
        <v>120</v>
      </c>
      <c r="D14" s="13" t="s">
        <v>121</v>
      </c>
      <c r="E14" s="13" t="s">
        <v>81</v>
      </c>
      <c r="F14" s="20">
        <v>5</v>
      </c>
      <c r="G14" s="20">
        <v>5</v>
      </c>
      <c r="H14" s="27">
        <v>25</v>
      </c>
      <c r="I14" s="13" t="s">
        <v>122</v>
      </c>
      <c r="J14" s="13" t="s">
        <v>59</v>
      </c>
      <c r="K14" s="13" t="s">
        <v>123</v>
      </c>
      <c r="L14" s="13" t="s">
        <v>124</v>
      </c>
      <c r="M14" s="13" t="s">
        <v>125</v>
      </c>
      <c r="N14" s="23" t="s">
        <v>18</v>
      </c>
    </row>
    <row r="15" spans="1:14" ht="87.95" customHeight="1">
      <c r="A15" s="15" t="s">
        <v>118</v>
      </c>
      <c r="B15" s="16" t="s">
        <v>126</v>
      </c>
      <c r="C15" s="15" t="s">
        <v>127</v>
      </c>
      <c r="D15" s="15" t="s">
        <v>128</v>
      </c>
      <c r="E15" s="15" t="s">
        <v>81</v>
      </c>
      <c r="F15" s="22">
        <v>3</v>
      </c>
      <c r="G15" s="22">
        <v>4</v>
      </c>
      <c r="H15" s="28">
        <v>12</v>
      </c>
      <c r="I15" s="15" t="s">
        <v>129</v>
      </c>
      <c r="J15" s="15" t="s">
        <v>59</v>
      </c>
      <c r="K15" s="15" t="s">
        <v>130</v>
      </c>
      <c r="L15" s="15" t="s">
        <v>131</v>
      </c>
      <c r="M15" s="15" t="s">
        <v>132</v>
      </c>
      <c r="N15" s="26" t="s">
        <v>16</v>
      </c>
    </row>
    <row r="16" spans="1:14" ht="87.95" customHeight="1">
      <c r="A16" s="13" t="s">
        <v>118</v>
      </c>
      <c r="B16" s="14" t="s">
        <v>133</v>
      </c>
      <c r="C16" s="13" t="s">
        <v>134</v>
      </c>
      <c r="D16" s="13" t="s">
        <v>135</v>
      </c>
      <c r="E16" s="13" t="s">
        <v>81</v>
      </c>
      <c r="F16" s="20">
        <v>4</v>
      </c>
      <c r="G16" s="20">
        <v>5</v>
      </c>
      <c r="H16" s="27">
        <v>20</v>
      </c>
      <c r="I16" s="13" t="s">
        <v>136</v>
      </c>
      <c r="J16" s="13" t="s">
        <v>59</v>
      </c>
      <c r="K16" s="13" t="s">
        <v>137</v>
      </c>
      <c r="L16" s="13" t="s">
        <v>138</v>
      </c>
      <c r="M16" s="13" t="s">
        <v>139</v>
      </c>
      <c r="N16" s="23" t="s">
        <v>18</v>
      </c>
    </row>
  </sheetData>
  <mergeCells count="3">
    <mergeCell ref="A1:N1"/>
    <mergeCell ref="A2:N2"/>
    <mergeCell ref="A3:N3"/>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
  <sheetViews>
    <sheetView workbookViewId="0">
      <selection sqref="A1:C1"/>
    </sheetView>
  </sheetViews>
  <sheetFormatPr defaultRowHeight="14.25"/>
  <cols>
    <col min="1" max="1" width="20" customWidth="1"/>
    <col min="2" max="2" width="38" customWidth="1"/>
    <col min="3" max="3" width="52" customWidth="1"/>
  </cols>
  <sheetData>
    <row r="1" spans="1:3" ht="21.6" customHeight="1">
      <c r="A1" s="42" t="s">
        <v>140</v>
      </c>
      <c r="B1" s="42"/>
      <c r="C1" s="42"/>
    </row>
    <row r="2" spans="1:3" ht="15" customHeight="1">
      <c r="A2" s="17"/>
      <c r="B2" s="17"/>
      <c r="C2" s="17"/>
    </row>
    <row r="3" spans="1:3" ht="15" customHeight="1">
      <c r="A3" s="12" t="s">
        <v>141</v>
      </c>
      <c r="B3" s="12" t="s">
        <v>142</v>
      </c>
      <c r="C3" s="12" t="s">
        <v>143</v>
      </c>
    </row>
    <row r="4" spans="1:3" ht="15" customHeight="1">
      <c r="A4" s="14" t="s">
        <v>59</v>
      </c>
      <c r="B4" s="13" t="s">
        <v>144</v>
      </c>
      <c r="C4" s="13" t="s">
        <v>145</v>
      </c>
    </row>
    <row r="5" spans="1:3" ht="15" customHeight="1">
      <c r="A5" s="16" t="s">
        <v>107</v>
      </c>
      <c r="B5" s="15" t="s">
        <v>146</v>
      </c>
      <c r="C5" s="15" t="s">
        <v>147</v>
      </c>
    </row>
    <row r="6" spans="1:3" ht="15" customHeight="1">
      <c r="A6" s="14" t="s">
        <v>83</v>
      </c>
      <c r="B6" s="13" t="s">
        <v>148</v>
      </c>
      <c r="C6" s="13" t="s">
        <v>149</v>
      </c>
    </row>
    <row r="7" spans="1:3" ht="15" customHeight="1">
      <c r="A7" s="16" t="s">
        <v>150</v>
      </c>
      <c r="B7" s="15" t="s">
        <v>151</v>
      </c>
      <c r="C7" s="15" t="s">
        <v>152</v>
      </c>
    </row>
    <row r="8" spans="1:3" ht="21.6" customHeight="1">
      <c r="A8" s="14" t="s">
        <v>153</v>
      </c>
      <c r="B8" s="13" t="s">
        <v>154</v>
      </c>
      <c r="C8" s="13" t="s">
        <v>155</v>
      </c>
    </row>
    <row r="9" spans="1:3" ht="15" customHeight="1">
      <c r="A9" s="16" t="s">
        <v>156</v>
      </c>
      <c r="B9" s="15" t="s">
        <v>157</v>
      </c>
      <c r="C9" s="15" t="s">
        <v>158</v>
      </c>
    </row>
  </sheetData>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
  <sheetViews>
    <sheetView tabSelected="1" workbookViewId="0">
      <selection activeCell="G5" sqref="G5"/>
    </sheetView>
  </sheetViews>
  <sheetFormatPr defaultRowHeight="14.25"/>
  <cols>
    <col min="1" max="1" width="13" customWidth="1"/>
    <col min="2" max="2" width="40" customWidth="1"/>
    <col min="3" max="3" width="22" customWidth="1"/>
    <col min="4" max="4" width="11" customWidth="1"/>
    <col min="5" max="5" width="14" customWidth="1"/>
    <col min="6" max="6" width="16" customWidth="1"/>
    <col min="7" max="7" width="4.375" bestFit="1" customWidth="1"/>
    <col min="8" max="14" width="20" customWidth="1"/>
  </cols>
  <sheetData>
    <row r="1" spans="1:14" ht="25.15" customHeight="1">
      <c r="A1" s="43" t="s">
        <v>159</v>
      </c>
      <c r="B1" s="43"/>
      <c r="C1" s="43"/>
      <c r="D1" s="43"/>
      <c r="E1" s="43"/>
      <c r="F1" s="43"/>
      <c r="G1" s="43"/>
      <c r="H1" s="43"/>
      <c r="I1" s="43"/>
      <c r="J1" s="43"/>
      <c r="K1" s="43"/>
      <c r="L1" s="43"/>
      <c r="M1" s="43"/>
      <c r="N1" s="43"/>
    </row>
    <row r="2" spans="1:14" ht="16.7" customHeight="1">
      <c r="A2" s="40" t="s">
        <v>160</v>
      </c>
      <c r="B2" s="40"/>
      <c r="C2" s="40"/>
      <c r="D2" s="40"/>
      <c r="E2" s="40"/>
      <c r="F2" s="40"/>
      <c r="G2" s="40"/>
      <c r="H2" s="40"/>
      <c r="I2" s="40"/>
      <c r="J2" s="40"/>
      <c r="K2" s="40"/>
      <c r="L2" s="40"/>
      <c r="M2" s="40"/>
      <c r="N2" s="40"/>
    </row>
    <row r="3" spans="1:14" ht="15" customHeight="1">
      <c r="A3" s="41" t="s">
        <v>161</v>
      </c>
      <c r="B3" s="41"/>
      <c r="C3" s="41"/>
      <c r="D3" s="41"/>
      <c r="E3" s="41"/>
      <c r="F3" s="41"/>
      <c r="G3" s="41"/>
      <c r="H3" s="41"/>
      <c r="I3" s="41"/>
      <c r="J3" s="41"/>
      <c r="K3" s="41"/>
      <c r="L3" s="41"/>
      <c r="M3" s="41"/>
      <c r="N3" s="41"/>
    </row>
    <row r="4" spans="1:14" ht="15" customHeight="1">
      <c r="A4" s="17"/>
      <c r="B4" s="17"/>
      <c r="C4" s="17"/>
      <c r="D4" s="17"/>
      <c r="E4" s="17"/>
      <c r="F4" s="17"/>
      <c r="G4" s="17"/>
      <c r="H4" s="17"/>
      <c r="I4" s="17"/>
      <c r="J4" s="17"/>
      <c r="K4" s="17"/>
      <c r="L4" s="17"/>
      <c r="M4" s="17"/>
      <c r="N4" s="17"/>
    </row>
    <row r="5" spans="1:14" ht="64.900000000000006" customHeight="1">
      <c r="A5" s="29" t="s">
        <v>162</v>
      </c>
      <c r="B5" s="18"/>
      <c r="C5" s="29" t="s">
        <v>163</v>
      </c>
      <c r="D5" s="18"/>
      <c r="E5" s="29" t="s">
        <v>164</v>
      </c>
      <c r="F5" s="18"/>
      <c r="G5" s="29" t="s">
        <v>165</v>
      </c>
      <c r="H5" s="18"/>
      <c r="I5" s="29" t="s">
        <v>166</v>
      </c>
      <c r="J5" s="18"/>
      <c r="K5" s="29" t="s">
        <v>167</v>
      </c>
      <c r="L5" s="18"/>
      <c r="M5" s="13"/>
      <c r="N5" s="13"/>
    </row>
    <row r="6" spans="1:14" ht="19.149999999999999" customHeight="1">
      <c r="A6" s="30">
        <f>COUNTA('Risk Register'!B6:B100)</f>
        <v>11</v>
      </c>
      <c r="B6" s="21"/>
      <c r="C6" s="30">
        <f>COUNTIF('Risk Register'!N6:N100,"Critical")</f>
        <v>5</v>
      </c>
      <c r="D6" s="21"/>
      <c r="E6" s="30">
        <f>COUNTIF('Risk Register'!N6:N100,"High")+COUNTIF('Risk Register'!N6:N100,"Critical")</f>
        <v>8</v>
      </c>
      <c r="F6" s="21"/>
      <c r="G6" s="30">
        <f>COUNTIF('Risk Register'!J6:J100,"Mitigate")</f>
        <v>9</v>
      </c>
      <c r="H6" s="21"/>
      <c r="I6" s="30">
        <f>COUNTIF('Risk Register'!E6:E100,"Technological")</f>
        <v>5</v>
      </c>
      <c r="J6" s="21"/>
      <c r="K6" s="30">
        <f>COUNTIF('Risk Register'!E6:E100,"Process/Operational")</f>
        <v>6</v>
      </c>
      <c r="L6" s="21"/>
      <c r="M6" s="13"/>
      <c r="N6" s="13"/>
    </row>
    <row r="7" spans="1:14" ht="15" customHeight="1">
      <c r="A7" s="17"/>
      <c r="B7" s="17"/>
      <c r="C7" s="17"/>
      <c r="D7" s="17"/>
      <c r="E7" s="17"/>
      <c r="F7" s="17"/>
      <c r="G7" s="17"/>
      <c r="H7" s="17"/>
      <c r="I7" s="17"/>
      <c r="J7" s="17"/>
      <c r="K7" s="17"/>
      <c r="L7" s="17"/>
      <c r="M7" s="13"/>
      <c r="N7" s="13"/>
    </row>
    <row r="8" spans="1:14" ht="31.15" customHeight="1">
      <c r="A8" s="31" t="s">
        <v>168</v>
      </c>
      <c r="B8" s="31"/>
      <c r="C8" s="31"/>
      <c r="D8" s="31"/>
      <c r="E8" s="31"/>
      <c r="F8" s="31"/>
      <c r="G8" s="13"/>
      <c r="H8" s="31" t="s">
        <v>169</v>
      </c>
      <c r="I8" s="31" t="s">
        <v>169</v>
      </c>
      <c r="J8" s="31" t="s">
        <v>169</v>
      </c>
      <c r="K8" s="31" t="s">
        <v>169</v>
      </c>
      <c r="L8" s="31" t="s">
        <v>169</v>
      </c>
      <c r="M8" s="31" t="s">
        <v>169</v>
      </c>
      <c r="N8" s="31" t="s">
        <v>169</v>
      </c>
    </row>
    <row r="9" spans="1:14" ht="140.44999999999999" customHeight="1">
      <c r="A9" s="32" t="s">
        <v>170</v>
      </c>
      <c r="B9" s="32">
        <v>1</v>
      </c>
      <c r="C9" s="32">
        <v>2</v>
      </c>
      <c r="D9" s="32">
        <v>3</v>
      </c>
      <c r="E9" s="32">
        <v>4</v>
      </c>
      <c r="F9" s="32">
        <v>5</v>
      </c>
      <c r="G9" s="13"/>
      <c r="H9" s="13" t="s">
        <v>171</v>
      </c>
      <c r="I9" s="13"/>
      <c r="J9" s="13"/>
      <c r="K9" s="13"/>
      <c r="L9" s="13"/>
      <c r="M9" s="13"/>
      <c r="N9" s="13"/>
    </row>
    <row r="10" spans="1:14" ht="15" customHeight="1">
      <c r="A10" s="32">
        <v>5</v>
      </c>
      <c r="B10" s="24">
        <f>COUNTIFS('Risk Register'!$F$6:$F$100,$A10,'Risk Register'!$G$6:$G$100,B$9)</f>
        <v>0</v>
      </c>
      <c r="C10" s="26">
        <f>COUNTIFS('Risk Register'!$F$6:$F$100,$A10,'Risk Register'!$G$6:$G$100,C$9)</f>
        <v>0</v>
      </c>
      <c r="D10" s="25">
        <f>COUNTIFS('Risk Register'!$F$6:$F$100,$A10,'Risk Register'!$G$6:$G$100,D$9)</f>
        <v>0</v>
      </c>
      <c r="E10" s="23">
        <f>COUNTIFS('Risk Register'!$F$6:$F$100,$A10,'Risk Register'!$G$6:$G$100,E$9)</f>
        <v>1</v>
      </c>
      <c r="F10" s="23">
        <f>COUNTIFS('Risk Register'!$F$6:$F$100,$A10,'Risk Register'!$G$6:$G$100,F$9)</f>
        <v>2</v>
      </c>
      <c r="G10" s="13"/>
      <c r="H10" s="13"/>
      <c r="I10" s="13"/>
      <c r="J10" s="13"/>
      <c r="K10" s="13"/>
      <c r="L10" s="13"/>
      <c r="M10" s="13"/>
      <c r="N10" s="13"/>
    </row>
    <row r="11" spans="1:14" ht="15" customHeight="1">
      <c r="A11" s="32">
        <v>4</v>
      </c>
      <c r="B11" s="33">
        <f>COUNTIFS('Risk Register'!$F$6:$F$100,$A11,'Risk Register'!$G$6:$G$100,B$9)</f>
        <v>0</v>
      </c>
      <c r="C11" s="24">
        <f>COUNTIFS('Risk Register'!$F$6:$F$100,$A11,'Risk Register'!$G$6:$G$100,C$9)</f>
        <v>0</v>
      </c>
      <c r="D11" s="26">
        <f>COUNTIFS('Risk Register'!$F$6:$F$100,$A11,'Risk Register'!$G$6:$G$100,D$9)</f>
        <v>0</v>
      </c>
      <c r="E11" s="25">
        <f>COUNTIFS('Risk Register'!$F$6:$F$100,$A11,'Risk Register'!$G$6:$G$100,E$9)</f>
        <v>1</v>
      </c>
      <c r="F11" s="23">
        <f>COUNTIFS('Risk Register'!$F$6:$F$100,$A11,'Risk Register'!$G$6:$G$100,F$9)</f>
        <v>2</v>
      </c>
      <c r="G11" s="13"/>
      <c r="H11" s="13"/>
      <c r="I11" s="13"/>
      <c r="J11" s="13"/>
      <c r="K11" s="13"/>
      <c r="L11" s="13"/>
      <c r="M11" s="13"/>
      <c r="N11" s="13"/>
    </row>
    <row r="12" spans="1:14" ht="15" customHeight="1">
      <c r="A12" s="32">
        <v>3</v>
      </c>
      <c r="B12" s="33">
        <f>COUNTIFS('Risk Register'!$F$6:$F$100,$A12,'Risk Register'!$G$6:$G$100,B$9)</f>
        <v>0</v>
      </c>
      <c r="C12" s="24">
        <f>COUNTIFS('Risk Register'!$F$6:$F$100,$A12,'Risk Register'!$G$6:$G$100,C$9)</f>
        <v>0</v>
      </c>
      <c r="D12" s="24">
        <f>COUNTIFS('Risk Register'!$F$6:$F$100,$A12,'Risk Register'!$G$6:$G$100,D$9)</f>
        <v>1</v>
      </c>
      <c r="E12" s="26">
        <f>COUNTIFS('Risk Register'!$F$6:$F$100,$A12,'Risk Register'!$G$6:$G$100,E$9)</f>
        <v>1</v>
      </c>
      <c r="F12" s="25">
        <f>COUNTIFS('Risk Register'!$F$6:$F$100,$A12,'Risk Register'!$G$6:$G$100,F$9)</f>
        <v>2</v>
      </c>
      <c r="G12" s="13"/>
      <c r="H12" s="13"/>
      <c r="I12" s="13"/>
      <c r="J12" s="13"/>
      <c r="K12" s="13"/>
      <c r="L12" s="13"/>
      <c r="M12" s="13"/>
      <c r="N12" s="13"/>
    </row>
    <row r="13" spans="1:14" ht="15" customHeight="1">
      <c r="A13" s="32">
        <v>2</v>
      </c>
      <c r="B13" s="33">
        <f>COUNTIFS('Risk Register'!$F$6:$F$100,$A13,'Risk Register'!$G$6:$G$100,B$9)</f>
        <v>0</v>
      </c>
      <c r="C13" s="33">
        <f>COUNTIFS('Risk Register'!$F$6:$F$100,$A13,'Risk Register'!$G$6:$G$100,C$9)</f>
        <v>0</v>
      </c>
      <c r="D13" s="24">
        <f>COUNTIFS('Risk Register'!$F$6:$F$100,$A13,'Risk Register'!$G$6:$G$100,D$9)</f>
        <v>0</v>
      </c>
      <c r="E13" s="24">
        <f>COUNTIFS('Risk Register'!$F$6:$F$100,$A13,'Risk Register'!$G$6:$G$100,E$9)</f>
        <v>1</v>
      </c>
      <c r="F13" s="26">
        <f>COUNTIFS('Risk Register'!$F$6:$F$100,$A13,'Risk Register'!$G$6:$G$100,F$9)</f>
        <v>0</v>
      </c>
      <c r="G13" s="13"/>
      <c r="H13" s="13"/>
      <c r="I13" s="13"/>
      <c r="J13" s="13"/>
      <c r="K13" s="13"/>
      <c r="L13" s="13"/>
      <c r="M13" s="13"/>
      <c r="N13" s="13"/>
    </row>
    <row r="14" spans="1:14" ht="15.6" customHeight="1">
      <c r="A14" s="32">
        <v>1</v>
      </c>
      <c r="B14" s="33">
        <f>COUNTIFS('Risk Register'!$F$6:$F$100,$A14,'Risk Register'!$G$6:$G$100,B$9)</f>
        <v>0</v>
      </c>
      <c r="C14" s="33">
        <f>COUNTIFS('Risk Register'!$F$6:$F$100,$A14,'Risk Register'!$G$6:$G$100,C$9)</f>
        <v>0</v>
      </c>
      <c r="D14" s="33">
        <f>COUNTIFS('Risk Register'!$F$6:$F$100,$A14,'Risk Register'!$G$6:$G$100,D$9)</f>
        <v>0</v>
      </c>
      <c r="E14" s="33">
        <f>COUNTIFS('Risk Register'!$F$6:$F$100,$A14,'Risk Register'!$G$6:$G$100,E$9)</f>
        <v>0</v>
      </c>
      <c r="F14" s="24">
        <f>COUNTIFS('Risk Register'!$F$6:$F$100,$A14,'Risk Register'!$G$6:$G$100,F$9)</f>
        <v>0</v>
      </c>
      <c r="G14" s="13"/>
      <c r="H14" s="31" t="s">
        <v>172</v>
      </c>
      <c r="I14" s="31" t="s">
        <v>172</v>
      </c>
      <c r="J14" s="31" t="s">
        <v>172</v>
      </c>
      <c r="K14" s="31" t="s">
        <v>172</v>
      </c>
      <c r="L14" s="31" t="s">
        <v>172</v>
      </c>
      <c r="M14" s="31" t="s">
        <v>172</v>
      </c>
      <c r="N14" s="31" t="s">
        <v>172</v>
      </c>
    </row>
    <row r="15" spans="1:14" ht="140.44999999999999" customHeight="1">
      <c r="A15" s="13"/>
      <c r="B15" s="13"/>
      <c r="C15" s="13"/>
      <c r="D15" s="13"/>
      <c r="E15" s="13"/>
      <c r="F15" s="13"/>
      <c r="G15" s="13"/>
      <c r="H15" s="13" t="s">
        <v>173</v>
      </c>
      <c r="I15" s="13"/>
      <c r="J15" s="13"/>
      <c r="K15" s="13"/>
      <c r="L15" s="13"/>
      <c r="M15" s="13"/>
      <c r="N15" s="13"/>
    </row>
    <row r="16" spans="1:14" ht="15" customHeight="1">
      <c r="A16" s="13"/>
      <c r="B16" s="13"/>
      <c r="C16" s="13"/>
      <c r="D16" s="13"/>
      <c r="E16" s="13"/>
      <c r="F16" s="13"/>
      <c r="G16" s="13"/>
      <c r="H16" s="13"/>
      <c r="I16" s="13"/>
      <c r="J16" s="13"/>
      <c r="K16" s="13"/>
      <c r="L16" s="13"/>
      <c r="M16" s="13"/>
      <c r="N16" s="13"/>
    </row>
    <row r="17" spans="1:14" ht="15" customHeight="1">
      <c r="A17" s="13"/>
      <c r="B17" s="13"/>
      <c r="C17" s="13"/>
      <c r="D17" s="13"/>
      <c r="E17" s="13"/>
      <c r="F17" s="13"/>
      <c r="G17" s="13"/>
      <c r="H17" s="13"/>
      <c r="I17" s="13"/>
      <c r="J17" s="13"/>
      <c r="K17" s="13"/>
      <c r="L17" s="13"/>
      <c r="M17" s="13"/>
      <c r="N17" s="13"/>
    </row>
    <row r="18" spans="1:14" ht="31.15" customHeight="1">
      <c r="A18" s="31" t="s">
        <v>174</v>
      </c>
      <c r="B18" s="31" t="s">
        <v>174</v>
      </c>
      <c r="C18" s="31" t="s">
        <v>174</v>
      </c>
      <c r="D18" s="31" t="s">
        <v>174</v>
      </c>
      <c r="E18" s="31" t="s">
        <v>174</v>
      </c>
      <c r="F18" s="31" t="s">
        <v>174</v>
      </c>
      <c r="G18" s="13"/>
      <c r="H18" s="13"/>
      <c r="I18" s="13"/>
      <c r="J18" s="13"/>
      <c r="K18" s="13"/>
      <c r="L18" s="13"/>
      <c r="M18" s="13"/>
      <c r="N18" s="13"/>
    </row>
    <row r="19" spans="1:14" ht="15.6" customHeight="1">
      <c r="A19" s="19" t="s">
        <v>40</v>
      </c>
      <c r="B19" s="19" t="s">
        <v>175</v>
      </c>
      <c r="C19" s="19" t="s">
        <v>176</v>
      </c>
      <c r="D19" s="19" t="s">
        <v>46</v>
      </c>
      <c r="E19" s="19" t="s">
        <v>177</v>
      </c>
      <c r="F19" s="19" t="s">
        <v>178</v>
      </c>
      <c r="G19" s="13"/>
      <c r="H19" s="31" t="s">
        <v>179</v>
      </c>
      <c r="I19" s="31" t="s">
        <v>179</v>
      </c>
      <c r="J19" s="31" t="s">
        <v>179</v>
      </c>
      <c r="K19" s="31" t="s">
        <v>179</v>
      </c>
      <c r="L19" s="31" t="s">
        <v>179</v>
      </c>
      <c r="M19" s="31" t="s">
        <v>179</v>
      </c>
      <c r="N19" s="31" t="s">
        <v>179</v>
      </c>
    </row>
    <row r="20" spans="1:14" ht="21.6" customHeight="1">
      <c r="A20" s="14" t="s">
        <v>95</v>
      </c>
      <c r="B20" s="13" t="s">
        <v>96</v>
      </c>
      <c r="C20" s="13" t="s">
        <v>81</v>
      </c>
      <c r="D20" s="3">
        <v>25</v>
      </c>
      <c r="E20" s="23" t="s">
        <v>18</v>
      </c>
      <c r="F20" s="13" t="s">
        <v>59</v>
      </c>
      <c r="G20" s="13"/>
      <c r="H20" s="34" t="s">
        <v>180</v>
      </c>
      <c r="I20" s="34" t="s">
        <v>181</v>
      </c>
      <c r="J20" s="34" t="s">
        <v>182</v>
      </c>
      <c r="K20" s="34"/>
      <c r="L20" s="34"/>
      <c r="M20" s="34"/>
      <c r="N20" s="34"/>
    </row>
    <row r="21" spans="1:14" ht="21.6" customHeight="1">
      <c r="A21" s="16" t="s">
        <v>119</v>
      </c>
      <c r="B21" s="15" t="s">
        <v>120</v>
      </c>
      <c r="C21" s="15" t="s">
        <v>81</v>
      </c>
      <c r="D21" s="5">
        <v>25</v>
      </c>
      <c r="E21" s="23" t="s">
        <v>18</v>
      </c>
      <c r="F21" s="15" t="s">
        <v>59</v>
      </c>
      <c r="G21" s="13"/>
      <c r="H21" s="34" t="s">
        <v>183</v>
      </c>
      <c r="I21" s="34" t="s">
        <v>184</v>
      </c>
      <c r="J21" s="34" t="s">
        <v>185</v>
      </c>
      <c r="K21" s="34"/>
      <c r="L21" s="34"/>
      <c r="M21" s="34"/>
      <c r="N21" s="34"/>
    </row>
    <row r="22" spans="1:14" ht="21.6" customHeight="1">
      <c r="A22" s="14" t="s">
        <v>133</v>
      </c>
      <c r="B22" s="13" t="s">
        <v>134</v>
      </c>
      <c r="C22" s="13" t="s">
        <v>81</v>
      </c>
      <c r="D22" s="3">
        <v>20</v>
      </c>
      <c r="E22" s="23" t="s">
        <v>18</v>
      </c>
      <c r="F22" s="13" t="s">
        <v>59</v>
      </c>
      <c r="G22" s="13"/>
      <c r="H22" s="34" t="s">
        <v>186</v>
      </c>
      <c r="I22" s="34" t="s">
        <v>187</v>
      </c>
      <c r="J22" s="34" t="s">
        <v>188</v>
      </c>
      <c r="K22" s="34"/>
      <c r="L22" s="34"/>
      <c r="M22" s="34"/>
      <c r="N22" s="34"/>
    </row>
    <row r="23" spans="1:14" ht="15" customHeight="1">
      <c r="A23" s="16" t="s">
        <v>54</v>
      </c>
      <c r="B23" s="15" t="s">
        <v>55</v>
      </c>
      <c r="C23" s="15" t="s">
        <v>57</v>
      </c>
      <c r="D23" s="5">
        <v>20</v>
      </c>
      <c r="E23" s="23" t="s">
        <v>18</v>
      </c>
      <c r="F23" s="15" t="s">
        <v>59</v>
      </c>
      <c r="G23" s="13"/>
      <c r="H23" s="34" t="s">
        <v>189</v>
      </c>
      <c r="I23" s="34" t="s">
        <v>190</v>
      </c>
      <c r="J23" s="34" t="s">
        <v>191</v>
      </c>
      <c r="K23" s="34"/>
      <c r="L23" s="34"/>
      <c r="M23" s="34"/>
      <c r="N23" s="34"/>
    </row>
    <row r="24" spans="1:14" ht="15" customHeight="1">
      <c r="A24" s="14" t="s">
        <v>63</v>
      </c>
      <c r="B24" s="13" t="s">
        <v>64</v>
      </c>
      <c r="C24" s="13" t="s">
        <v>57</v>
      </c>
      <c r="D24" s="3">
        <v>20</v>
      </c>
      <c r="E24" s="23" t="s">
        <v>18</v>
      </c>
      <c r="F24" s="13" t="s">
        <v>59</v>
      </c>
      <c r="G24" s="13"/>
      <c r="H24" s="34"/>
      <c r="I24" s="34"/>
      <c r="J24" s="34"/>
      <c r="K24" s="34"/>
      <c r="L24" s="34"/>
      <c r="M24" s="34"/>
      <c r="N24" s="34"/>
    </row>
    <row r="25" spans="1:14" ht="31.15" customHeight="1">
      <c r="A25" s="16" t="s">
        <v>111</v>
      </c>
      <c r="B25" s="15" t="s">
        <v>112</v>
      </c>
      <c r="C25" s="15" t="s">
        <v>57</v>
      </c>
      <c r="D25" s="5">
        <v>16</v>
      </c>
      <c r="E25" s="25" t="s">
        <v>17</v>
      </c>
      <c r="F25" s="15" t="s">
        <v>59</v>
      </c>
      <c r="G25" s="13"/>
      <c r="H25" s="31" t="s">
        <v>192</v>
      </c>
      <c r="I25" s="31" t="s">
        <v>192</v>
      </c>
      <c r="J25" s="31" t="s">
        <v>192</v>
      </c>
      <c r="K25" s="31" t="s">
        <v>192</v>
      </c>
      <c r="L25" s="31" t="s">
        <v>192</v>
      </c>
      <c r="M25" s="31" t="s">
        <v>192</v>
      </c>
      <c r="N25" s="31" t="s">
        <v>192</v>
      </c>
    </row>
    <row r="26" spans="1:14" ht="151.15" customHeight="1">
      <c r="A26" s="14" t="s">
        <v>78</v>
      </c>
      <c r="B26" s="13" t="s">
        <v>79</v>
      </c>
      <c r="C26" s="13" t="s">
        <v>81</v>
      </c>
      <c r="D26" s="3">
        <v>15</v>
      </c>
      <c r="E26" s="25" t="s">
        <v>17</v>
      </c>
      <c r="F26" s="13" t="s">
        <v>83</v>
      </c>
      <c r="G26" s="13"/>
      <c r="H26" s="13" t="s">
        <v>193</v>
      </c>
      <c r="I26" s="13"/>
      <c r="J26" s="13"/>
      <c r="K26" s="13"/>
      <c r="L26" s="13"/>
      <c r="M26" s="13"/>
      <c r="N26" s="13"/>
    </row>
    <row r="27" spans="1:14" ht="15" customHeight="1">
      <c r="A27" s="16" t="s">
        <v>87</v>
      </c>
      <c r="B27" s="15" t="s">
        <v>88</v>
      </c>
      <c r="C27" s="15" t="s">
        <v>81</v>
      </c>
      <c r="D27" s="5">
        <v>15</v>
      </c>
      <c r="E27" s="25" t="s">
        <v>17</v>
      </c>
      <c r="F27" s="15" t="s">
        <v>59</v>
      </c>
      <c r="G27" s="13"/>
      <c r="H27" s="13"/>
      <c r="I27" s="13"/>
      <c r="J27" s="13"/>
      <c r="K27" s="13"/>
      <c r="L27" s="13"/>
      <c r="M27" s="13"/>
      <c r="N27" s="13"/>
    </row>
    <row r="28" spans="1:14" ht="15" customHeight="1">
      <c r="A28" s="14" t="s">
        <v>126</v>
      </c>
      <c r="B28" s="13" t="s">
        <v>127</v>
      </c>
      <c r="C28" s="13" t="s">
        <v>81</v>
      </c>
      <c r="D28" s="3">
        <v>12</v>
      </c>
      <c r="E28" s="26" t="s">
        <v>16</v>
      </c>
      <c r="F28" s="13" t="s">
        <v>59</v>
      </c>
      <c r="G28" s="13"/>
      <c r="H28" s="13"/>
      <c r="I28" s="13"/>
      <c r="J28" s="13"/>
      <c r="K28" s="13"/>
      <c r="L28" s="13"/>
      <c r="M28" s="13"/>
      <c r="N28" s="13"/>
    </row>
    <row r="29" spans="1:14" ht="15" customHeight="1">
      <c r="A29" s="16" t="s">
        <v>103</v>
      </c>
      <c r="B29" s="15" t="s">
        <v>104</v>
      </c>
      <c r="C29" s="15" t="s">
        <v>57</v>
      </c>
      <c r="D29" s="5">
        <v>9</v>
      </c>
      <c r="E29" s="24" t="s">
        <v>15</v>
      </c>
      <c r="F29" s="15" t="s">
        <v>107</v>
      </c>
      <c r="G29" s="13"/>
      <c r="H29" s="13"/>
      <c r="I29" s="13"/>
      <c r="J29" s="13"/>
      <c r="K29" s="13"/>
      <c r="L29" s="13"/>
      <c r="M29" s="13"/>
      <c r="N29" s="13"/>
    </row>
    <row r="30" spans="1:14" ht="21.6" customHeight="1">
      <c r="A30" s="14" t="s">
        <v>70</v>
      </c>
      <c r="B30" s="13" t="s">
        <v>71</v>
      </c>
      <c r="C30" s="13" t="s">
        <v>57</v>
      </c>
      <c r="D30" s="3">
        <v>8</v>
      </c>
      <c r="E30" s="24" t="s">
        <v>15</v>
      </c>
      <c r="F30" s="13" t="s">
        <v>59</v>
      </c>
      <c r="G30" s="13"/>
      <c r="H30" s="13"/>
      <c r="I30" s="13"/>
      <c r="J30" s="13"/>
      <c r="K30" s="13"/>
      <c r="L30" s="13"/>
      <c r="M30" s="13"/>
      <c r="N30" s="13"/>
    </row>
  </sheetData>
  <mergeCells count="3">
    <mergeCell ref="A1:N1"/>
    <mergeCell ref="A2:N2"/>
    <mergeCell ref="A3:N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Portfolio Summary</vt:lpstr>
      <vt:lpstr>Risk Register</vt:lpstr>
      <vt:lpstr>Response Reference</vt:lpstr>
      <vt:lpstr>Showcase 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Marjean Mayo-Baker</cp:lastModifiedBy>
  <dcterms:modified xsi:type="dcterms:W3CDTF">2026-08-11T10:03:04Z</dcterms:modified>
</cp:coreProperties>
</file>